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a.Wodzinska\Desktop\MOJE POSTEPOWANIA\2026\UNIJNE\17-26 LEKI\4. SWZ\"/>
    </mc:Choice>
  </mc:AlternateContent>
  <bookViews>
    <workbookView xWindow="0" yWindow="0" windowWidth="51600" windowHeight="17205" tabRatio="941" activeTab="1"/>
  </bookViews>
  <sheets>
    <sheet name="Nazwy" sheetId="232" r:id="rId1"/>
    <sheet name="  1" sheetId="23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235" l="1"/>
  <c r="S16" i="235"/>
  <c r="P16" i="235"/>
  <c r="O16" i="235"/>
  <c r="N16" i="235"/>
  <c r="M16" i="235"/>
  <c r="H16" i="235"/>
  <c r="R16" i="235" s="1"/>
  <c r="T15" i="235"/>
  <c r="S15" i="235"/>
  <c r="P15" i="235"/>
  <c r="O15" i="235"/>
  <c r="N15" i="235"/>
  <c r="M15" i="235"/>
  <c r="H15" i="235"/>
  <c r="R15" i="235" s="1"/>
  <c r="T14" i="235"/>
  <c r="S14" i="235"/>
  <c r="P14" i="235"/>
  <c r="O14" i="235"/>
  <c r="N14" i="235"/>
  <c r="M14" i="235"/>
  <c r="H14" i="235"/>
  <c r="R14" i="235" s="1"/>
  <c r="T13" i="235"/>
  <c r="S13" i="235"/>
  <c r="P13" i="235"/>
  <c r="O13" i="235"/>
  <c r="N13" i="235"/>
  <c r="M13" i="235"/>
  <c r="H13" i="235"/>
  <c r="J13" i="235" s="1"/>
  <c r="J16" i="235" l="1"/>
  <c r="L16" i="235"/>
  <c r="J15" i="235"/>
  <c r="L15" i="235"/>
  <c r="J14" i="235"/>
  <c r="L14" i="235"/>
  <c r="L13" i="235"/>
  <c r="R13" i="235"/>
  <c r="T12" i="235"/>
  <c r="S12" i="235"/>
  <c r="S11" i="235" s="1"/>
  <c r="E8" i="235" s="1"/>
  <c r="P12" i="235"/>
  <c r="P11" i="235" s="1"/>
  <c r="O12" i="235"/>
  <c r="O11" i="235" s="1"/>
  <c r="N12" i="235"/>
  <c r="N11" i="235" s="1"/>
  <c r="M12" i="235"/>
  <c r="H12" i="235"/>
  <c r="R12" i="235" s="1"/>
  <c r="M11" i="235"/>
  <c r="N10" i="235"/>
  <c r="M10" i="235"/>
  <c r="C10" i="235"/>
  <c r="F1" i="235" s="1"/>
  <c r="D10" i="235" l="1"/>
  <c r="H17" i="235"/>
  <c r="H10" i="235" s="1"/>
  <c r="L12" i="235"/>
  <c r="O10" i="235"/>
  <c r="T11" i="235"/>
  <c r="E7" i="235" s="1"/>
  <c r="Q11" i="235"/>
  <c r="J12" i="235"/>
  <c r="P10" i="235"/>
  <c r="R11" i="235"/>
  <c r="Q10" i="235" l="1"/>
  <c r="E5" i="235"/>
  <c r="L10" i="235"/>
  <c r="J17" i="235"/>
  <c r="J10" i="235" s="1"/>
</calcChain>
</file>

<file path=xl/sharedStrings.xml><?xml version="1.0" encoding="utf-8"?>
<sst xmlns="http://schemas.openxmlformats.org/spreadsheetml/2006/main" count="36" uniqueCount="30">
  <si>
    <t>Uwagi</t>
  </si>
  <si>
    <t>(Pełna nazwa Wykonawcy / Wykonawców w przypadku składania oferty wspólnej)</t>
  </si>
  <si>
    <t>Zadanie nr:</t>
  </si>
  <si>
    <t>Razem</t>
  </si>
  <si>
    <t>---</t>
  </si>
  <si>
    <t>Wykonawca wypełnia Specyfikację asortymentowo – cenową poprzez uzupełnienie:</t>
  </si>
  <si>
    <t>Lp</t>
  </si>
  <si>
    <t>Opis przedmiotu zamówienia</t>
  </si>
  <si>
    <t>j.m.</t>
  </si>
  <si>
    <t>Ilość</t>
  </si>
  <si>
    <t>Nazwa handlowa</t>
  </si>
  <si>
    <t>Wartość netto</t>
  </si>
  <si>
    <t>VAT %</t>
  </si>
  <si>
    <t>Wartość brutto</t>
  </si>
  <si>
    <t>EAN/GTIN</t>
  </si>
  <si>
    <t>kolumny E, F, G (podanie ceny z dokładnością do 4 miejsc po przecinku), I oraz wpisanie w miejscu wyznaczonym nazwy Wykonawcy/Wykonawców w przypadku składania oferty wspólnej.</t>
  </si>
  <si>
    <t xml:space="preserve">  1</t>
  </si>
  <si>
    <t>Oświadczam/my, że zaoferowany przez nas produkt spełnia wszystkie wymagania opisane przez Zamawiającego.</t>
  </si>
  <si>
    <t>Nazwa_pakietu</t>
  </si>
  <si>
    <t>szt.</t>
  </si>
  <si>
    <t>Chemioterapia  3</t>
  </si>
  <si>
    <t>g</t>
  </si>
  <si>
    <t>Acalabrutinib p.o.</t>
  </si>
  <si>
    <t>Olaparib 100 mg, 150 mg p.o.</t>
  </si>
  <si>
    <t>Osimertinib p.o.</t>
  </si>
  <si>
    <r>
      <rPr>
        <b/>
        <sz val="12"/>
        <color theme="8"/>
        <rFont val="Calibri"/>
        <family val="2"/>
        <charset val="238"/>
        <scheme val="minor"/>
      </rPr>
      <t xml:space="preserve">Specyfikację asortymentowo-cenową należy złożyć w postaci elektronicznej, podpisaną kwalifikowanym podpisem elektronicznym, przez osobę(y) uprawnioną(e) do składania oświadczeń woli w imieniu Wykonawcy,  zgodnie z formą reprezentacji Wykonawcy określoną w dokumencie rejestracyjnym (ewidencyjnym) właściwym dla formy organizacyjnej Wykonawcy lub pełnomocnika.         </t>
    </r>
    <r>
      <rPr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Uwaga:  Komunikat:"</t>
    </r>
    <r>
      <rPr>
        <sz val="12"/>
        <color theme="9" tint="-0.249977111117893"/>
        <rFont val="Calibri"/>
        <family val="2"/>
        <charset val="238"/>
        <scheme val="minor"/>
      </rPr>
      <t xml:space="preserve">Nie składamy oferty w zakresie przedmiotowego zadania </t>
    </r>
    <r>
      <rPr>
        <sz val="12"/>
        <color theme="1"/>
        <rFont val="Calibri"/>
        <family val="2"/>
        <charset val="238"/>
        <scheme val="minor"/>
      </rPr>
      <t>" zniknie po wprowadzeniu przynajmniej jednej z wymaganych danych,  w zamian mogą pojawić się inne komunikaty informacyjne. Przy formularzu prawidłowo wypełnionym wszystkie komunikaty znikną.</t>
    </r>
  </si>
  <si>
    <r>
      <rPr>
        <b/>
        <sz val="12"/>
        <rFont val="Calibri"/>
        <family val="2"/>
        <charset val="238"/>
        <scheme val="minor"/>
      </rPr>
      <t>Cena
jedn. netto</t>
    </r>
  </si>
  <si>
    <t xml:space="preserve">Durvalumab i.v.
</t>
  </si>
  <si>
    <t xml:space="preserve">Trastuzumab deruxtecan i.v.
</t>
  </si>
  <si>
    <r>
      <t xml:space="preserve">SPECYFIKACJA ASORTYMENTOWO-CENOWA   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                sukcesywne dostawy leków dla Narodowego Instytutu Onkologii im. Marii Skłodowskiej-Curie - Państwowego Instytutu Badawczego Oddziału w Gliwicach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</si>
</sst>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_-* #,##0.0000\ &quot;zł&quot;_-;\-* #,##0.0000\ &quot;zł&quot;_-;_-* &quot;-&quot;????\ &quot;zł&quot;_-;_-@_-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charset val="238"/>
    </font>
    <font>
      <sz val="14"/>
      <color indexed="8"/>
      <name val="Calibri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2"/>
      <color theme="3" tint="-0.24997711111789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9933FF"/>
      <name val="Calibri"/>
      <family val="2"/>
      <charset val="238"/>
      <scheme val="minor"/>
    </font>
    <font>
      <b/>
      <i/>
      <sz val="12"/>
      <color rgb="FF00008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color theme="8"/>
      <name val="Calibri"/>
      <family val="2"/>
      <charset val="238"/>
      <scheme val="minor"/>
    </font>
    <font>
      <sz val="12"/>
      <color theme="9" tint="-0.249977111117893"/>
      <name val="Calibri"/>
      <family val="2"/>
      <charset val="238"/>
      <scheme val="minor"/>
    </font>
    <font>
      <b/>
      <sz val="12"/>
      <color rgb="FF9933FF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44536A"/>
      </left>
      <right style="thin">
        <color rgb="FF44536A"/>
      </right>
      <top style="thin">
        <color rgb="FF000000"/>
      </top>
      <bottom style="thin">
        <color rgb="FF44536A"/>
      </bottom>
      <diagonal/>
    </border>
    <border>
      <left/>
      <right/>
      <top style="thin">
        <color rgb="FF000000"/>
      </top>
      <bottom style="thin">
        <color rgb="FF44536A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4">
    <xf numFmtId="0" fontId="0" fillId="0" borderId="0" xfId="0"/>
    <xf numFmtId="49" fontId="0" fillId="0" borderId="0" xfId="0" applyNumberFormat="1"/>
    <xf numFmtId="0" fontId="3" fillId="3" borderId="17" xfId="2" applyFont="1" applyFill="1" applyBorder="1" applyAlignment="1">
      <alignment horizontal="center"/>
    </xf>
    <xf numFmtId="0" fontId="3" fillId="0" borderId="18" xfId="2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 wrapText="1"/>
      <protection hidden="1"/>
    </xf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1" fontId="9" fillId="0" borderId="0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top"/>
    </xf>
    <xf numFmtId="164" fontId="7" fillId="0" borderId="0" xfId="0" applyNumberFormat="1" applyFont="1" applyFill="1" applyBorder="1" applyAlignment="1" applyProtection="1">
      <alignment vertical="center"/>
      <protection hidden="1"/>
    </xf>
    <xf numFmtId="0" fontId="14" fillId="0" borderId="1" xfId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top"/>
    </xf>
    <xf numFmtId="0" fontId="18" fillId="0" borderId="2" xfId="0" applyFont="1" applyFill="1" applyBorder="1" applyAlignment="1">
      <alignment horizontal="left" vertical="top"/>
    </xf>
    <xf numFmtId="49" fontId="18" fillId="0" borderId="2" xfId="0" applyNumberFormat="1" applyFont="1" applyFill="1" applyBorder="1" applyAlignment="1" applyProtection="1">
      <alignment horizontal="left" vertical="top"/>
      <protection hidden="1"/>
    </xf>
    <xf numFmtId="0" fontId="19" fillId="2" borderId="3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1" fontId="19" fillId="2" borderId="6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1" fontId="6" fillId="0" borderId="7" xfId="0" applyNumberFormat="1" applyFont="1" applyFill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165" fontId="4" fillId="0" borderId="8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  <protection hidden="1"/>
    </xf>
    <xf numFmtId="9" fontId="4" fillId="0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2" borderId="1" xfId="0" quotePrefix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Border="1" applyAlignment="1">
      <alignment horizontal="left" vertical="center"/>
    </xf>
    <xf numFmtId="1" fontId="4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164" fontId="11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top"/>
    </xf>
  </cellXfs>
  <cellStyles count="3">
    <cellStyle name="Normalny" xfId="0" builtinId="0"/>
    <cellStyle name="Normalny_Arkusz1" xfId="1"/>
    <cellStyle name="Normalny_Nazwy" xfId="2"/>
  </cellStyles>
  <dxfs count="2">
    <dxf>
      <font>
        <color theme="9" tint="-0.24994659260841701"/>
      </font>
    </dxf>
    <dxf>
      <font>
        <b val="0"/>
        <i/>
        <color rgb="FF9933FF"/>
      </font>
    </dxf>
  </dxfs>
  <tableStyles count="0" defaultTableStyle="TableStyleMedium2" defaultPivotStyle="PivotStyleLight16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"/>
  <sheetViews>
    <sheetView workbookViewId="0">
      <selection activeCell="D6" sqref="D6"/>
    </sheetView>
  </sheetViews>
  <sheetFormatPr defaultRowHeight="15" x14ac:dyDescent="0.25"/>
  <cols>
    <col min="3" max="3" width="39.140625" customWidth="1"/>
  </cols>
  <sheetData>
    <row r="1" spans="2:3" ht="18.75" x14ac:dyDescent="0.3">
      <c r="B1" t="s">
        <v>6</v>
      </c>
      <c r="C1" s="2" t="s">
        <v>18</v>
      </c>
    </row>
    <row r="2" spans="2:3" ht="18.75" x14ac:dyDescent="0.3">
      <c r="B2" s="1" t="s">
        <v>16</v>
      </c>
      <c r="C2" s="3" t="s">
        <v>20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zoomScale="85" zoomScaleNormal="85" workbookViewId="0">
      <selection activeCell="E3" sqref="E3"/>
    </sheetView>
  </sheetViews>
  <sheetFormatPr defaultRowHeight="15.75" x14ac:dyDescent="0.25"/>
  <cols>
    <col min="1" max="1" width="5.85546875" style="4" customWidth="1"/>
    <col min="2" max="2" width="80.7109375" style="4" customWidth="1"/>
    <col min="3" max="3" width="10.85546875" style="4" customWidth="1"/>
    <col min="4" max="4" width="9.85546875" style="4" customWidth="1"/>
    <col min="5" max="5" width="32" style="5" customWidth="1"/>
    <col min="6" max="6" width="23" style="11" customWidth="1"/>
    <col min="7" max="7" width="13" style="5" customWidth="1"/>
    <col min="8" max="9" width="15.42578125" style="5" customWidth="1"/>
    <col min="10" max="10" width="25.28515625" style="5" bestFit="1" customWidth="1"/>
    <col min="11" max="11" width="28.140625" style="5" customWidth="1"/>
    <col min="12" max="21" width="2.28515625" style="7" hidden="1" customWidth="1"/>
    <col min="22" max="22" width="2.28515625" style="8" hidden="1" customWidth="1"/>
    <col min="23" max="27" width="2.28515625" style="9" hidden="1" customWidth="1"/>
    <col min="28" max="30" width="0" style="9" hidden="1" customWidth="1"/>
    <col min="31" max="31" width="0" style="4" hidden="1" customWidth="1"/>
    <col min="32" max="16384" width="9.140625" style="4"/>
  </cols>
  <sheetData>
    <row r="1" spans="1:20" ht="63.75" customHeight="1" x14ac:dyDescent="0.25">
      <c r="B1" s="45" t="s">
        <v>29</v>
      </c>
      <c r="C1" s="46"/>
      <c r="D1" s="46"/>
      <c r="F1" s="47" t="str">
        <f ca="1">"Numer referencyjny nadany sprawie przez Zamawiającego: DZ/DZ–381–1–17/26          Załącznik nr 2."&amp;C10&amp;" do SWZ"</f>
        <v>Numer referencyjny nadany sprawie przez Zamawiającego: DZ/DZ–381–1–17/26          Załącznik nr 2.  1 do SWZ</v>
      </c>
      <c r="G1" s="47"/>
      <c r="H1" s="47"/>
      <c r="I1" s="47"/>
      <c r="J1" s="47"/>
      <c r="K1" s="47"/>
      <c r="L1" s="6"/>
      <c r="M1" s="6"/>
      <c r="N1" s="6"/>
    </row>
    <row r="2" spans="1:20" ht="16.5" thickBot="1" x14ac:dyDescent="0.3">
      <c r="F2" s="48"/>
      <c r="G2" s="48"/>
      <c r="H2" s="48"/>
      <c r="I2" s="10"/>
      <c r="J2" s="10"/>
      <c r="K2" s="10"/>
    </row>
    <row r="3" spans="1:20" x14ac:dyDescent="0.25">
      <c r="B3" s="49"/>
      <c r="C3" s="50"/>
      <c r="D3" s="51"/>
    </row>
    <row r="4" spans="1:20" x14ac:dyDescent="0.25">
      <c r="B4" s="52"/>
      <c r="C4" s="53"/>
      <c r="D4" s="54"/>
    </row>
    <row r="5" spans="1:20" ht="15" customHeight="1" x14ac:dyDescent="0.25">
      <c r="B5" s="52"/>
      <c r="C5" s="53"/>
      <c r="D5" s="54"/>
      <c r="E5" s="58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58"/>
      <c r="G5" s="58"/>
      <c r="H5" s="58"/>
      <c r="I5" s="58"/>
      <c r="J5" s="58"/>
      <c r="K5" s="12"/>
      <c r="L5" s="13"/>
      <c r="M5" s="13"/>
    </row>
    <row r="6" spans="1:20" ht="15" customHeight="1" x14ac:dyDescent="0.25">
      <c r="B6" s="52"/>
      <c r="C6" s="53"/>
      <c r="D6" s="54"/>
      <c r="E6" s="58"/>
      <c r="F6" s="58"/>
      <c r="G6" s="58"/>
      <c r="H6" s="58"/>
      <c r="I6" s="58"/>
      <c r="J6" s="58"/>
      <c r="K6" s="12"/>
      <c r="L6" s="13"/>
      <c r="M6" s="13"/>
    </row>
    <row r="7" spans="1:20" ht="16.5" thickBot="1" x14ac:dyDescent="0.3">
      <c r="B7" s="55"/>
      <c r="C7" s="56"/>
      <c r="D7" s="57"/>
      <c r="E7" s="59" t="str">
        <f>IF(T11&gt;0,"Przekroczona ilość liczb po przecinku w przynajmniej jednej cenie","")</f>
        <v/>
      </c>
      <c r="F7" s="59"/>
      <c r="G7" s="59"/>
      <c r="H7" s="59"/>
      <c r="I7" s="59"/>
      <c r="J7" s="59"/>
      <c r="K7" s="14"/>
      <c r="L7" s="15"/>
      <c r="M7" s="15"/>
    </row>
    <row r="8" spans="1:20" x14ac:dyDescent="0.25">
      <c r="B8" s="60" t="s">
        <v>1</v>
      </c>
      <c r="C8" s="60"/>
      <c r="D8" s="60"/>
      <c r="E8" s="59" t="str">
        <f>IF(S11&gt;0,"Niewłaściwa stawka podatku VAT","")</f>
        <v/>
      </c>
      <c r="F8" s="59"/>
      <c r="G8" s="59"/>
      <c r="H8" s="59"/>
      <c r="I8" s="59"/>
      <c r="J8" s="59"/>
      <c r="K8" s="14"/>
    </row>
    <row r="9" spans="1:20" x14ac:dyDescent="0.25">
      <c r="B9" s="16"/>
      <c r="C9" s="17"/>
      <c r="D9" s="17"/>
      <c r="E9" s="14"/>
      <c r="F9" s="18"/>
      <c r="G9" s="14"/>
      <c r="H9" s="14"/>
      <c r="I9" s="14"/>
      <c r="J9" s="14"/>
      <c r="K9" s="14"/>
    </row>
    <row r="10" spans="1:20" x14ac:dyDescent="0.25">
      <c r="A10" s="19"/>
      <c r="B10" s="23" t="s">
        <v>2</v>
      </c>
      <c r="C10" s="24" t="str">
        <f ca="1">MID(CELL("nazwa_pliku",C10),FIND("]",CELL("nazwa_pliku",C10),1)+1,35)</f>
        <v xml:space="preserve">  1</v>
      </c>
      <c r="D10" s="61" t="str">
        <f ca="1">VLOOKUP(C10,Nazwy!B2:C774,2)</f>
        <v>Chemioterapia  3</v>
      </c>
      <c r="E10" s="61"/>
      <c r="F10" s="61"/>
      <c r="G10" s="61"/>
      <c r="H10" s="20">
        <f ca="1">SUMIF(F12:F1297,"Razem",H12:H1297)</f>
        <v>0</v>
      </c>
      <c r="I10" s="20"/>
      <c r="J10" s="20">
        <f ca="1">SUMIF(F12:F1297,"Razem",J12:J1297)</f>
        <v>0</v>
      </c>
      <c r="K10" s="20"/>
      <c r="L10" s="7">
        <f>SUM(L11:L1791)</f>
        <v>0</v>
      </c>
      <c r="M10" s="7">
        <f>COUNTIF(M12:M1791,0)</f>
        <v>0</v>
      </c>
      <c r="N10" s="7">
        <f>COUNTIF(N12:N1791,0)</f>
        <v>0</v>
      </c>
      <c r="O10" s="7">
        <f>COUNTIF(O12:O1791,0)</f>
        <v>0</v>
      </c>
      <c r="P10" s="7">
        <f>COUNTIF(P12:P1791,0)</f>
        <v>0</v>
      </c>
      <c r="Q10" s="7">
        <f>SUM(M10:P10)</f>
        <v>0</v>
      </c>
    </row>
    <row r="11" spans="1:20" ht="31.5" x14ac:dyDescent="0.25">
      <c r="A11" s="25" t="s">
        <v>6</v>
      </c>
      <c r="B11" s="26" t="s">
        <v>7</v>
      </c>
      <c r="C11" s="26" t="s">
        <v>8</v>
      </c>
      <c r="D11" s="25" t="s">
        <v>9</v>
      </c>
      <c r="E11" s="27" t="s">
        <v>10</v>
      </c>
      <c r="F11" s="28" t="s">
        <v>14</v>
      </c>
      <c r="G11" s="29" t="s">
        <v>26</v>
      </c>
      <c r="H11" s="30" t="s">
        <v>11</v>
      </c>
      <c r="I11" s="30" t="s">
        <v>12</v>
      </c>
      <c r="J11" s="30" t="s">
        <v>13</v>
      </c>
      <c r="K11" s="30" t="s">
        <v>0</v>
      </c>
      <c r="M11" s="7">
        <f>SUM(M12:M1791)</f>
        <v>5</v>
      </c>
      <c r="N11" s="7">
        <f>SUM(N12:N1791)</f>
        <v>5</v>
      </c>
      <c r="O11" s="7">
        <f>SUM(O12:O1791)</f>
        <v>5</v>
      </c>
      <c r="P11" s="7">
        <f>SUM(P12:P1791)</f>
        <v>5</v>
      </c>
      <c r="Q11" s="7">
        <f>SUM(M11:P11)</f>
        <v>20</v>
      </c>
      <c r="R11" s="7">
        <f>SUM(R12:R1791)</f>
        <v>0</v>
      </c>
      <c r="S11" s="7">
        <f>SUM(S12:S1791)</f>
        <v>0</v>
      </c>
      <c r="T11" s="7">
        <f>SUM(T12:T1791)</f>
        <v>0</v>
      </c>
    </row>
    <row r="12" spans="1:20" ht="46.5" customHeight="1" x14ac:dyDescent="0.25">
      <c r="A12" s="31">
        <v>1</v>
      </c>
      <c r="B12" s="21" t="s">
        <v>22</v>
      </c>
      <c r="C12" s="21" t="s">
        <v>21</v>
      </c>
      <c r="D12" s="21">
        <v>1080</v>
      </c>
      <c r="E12" s="32"/>
      <c r="F12" s="33"/>
      <c r="G12" s="34"/>
      <c r="H12" s="35">
        <f t="shared" ref="H12" si="0">ROUND(D12*G12,2)</f>
        <v>0</v>
      </c>
      <c r="I12" s="36"/>
      <c r="J12" s="35">
        <f t="shared" ref="J12" si="1">ROUND(H12*(1+I12),2)</f>
        <v>0</v>
      </c>
      <c r="K12" s="35"/>
      <c r="L12" s="22">
        <f t="shared" ref="L12" si="2">IF(LEN(H12)-IFERROR(SEARCH(",",H12,1),LEN(H12))&gt;2,1,0)</f>
        <v>0</v>
      </c>
      <c r="M12" s="7">
        <f t="shared" ref="M12:O12" si="3">IF(ISBLANK(E12),1,0)</f>
        <v>1</v>
      </c>
      <c r="N12" s="7">
        <f t="shared" si="3"/>
        <v>1</v>
      </c>
      <c r="O12" s="7">
        <f t="shared" si="3"/>
        <v>1</v>
      </c>
      <c r="P12" s="7">
        <f t="shared" ref="P12" si="4">IF(ISBLANK(I12),1,0)</f>
        <v>1</v>
      </c>
      <c r="R12" s="7">
        <f t="shared" ref="R12" si="5">IF(ISNUMBER(H12),0,1)</f>
        <v>0</v>
      </c>
      <c r="S12" s="7">
        <f t="shared" ref="S12" si="6">IF(I12=0.08,0,IF(I12=0.23,0,IF(I12=0.05,0,IF(I12=0,0,1))))</f>
        <v>0</v>
      </c>
      <c r="T12" s="22">
        <f t="shared" ref="T12" si="7">IF(ISERROR(IF(LEN(G12)-FIND(",",G12)&gt;4,1,0)),0,IF(LEN(G12)-FIND(",",G12)&gt;4,1,0))</f>
        <v>0</v>
      </c>
    </row>
    <row r="13" spans="1:20" ht="31.5" x14ac:dyDescent="0.25">
      <c r="A13" s="31">
        <v>2</v>
      </c>
      <c r="B13" s="21" t="s">
        <v>27</v>
      </c>
      <c r="C13" s="21" t="s">
        <v>21</v>
      </c>
      <c r="D13" s="21">
        <v>600</v>
      </c>
      <c r="E13" s="32"/>
      <c r="F13" s="33"/>
      <c r="G13" s="34"/>
      <c r="H13" s="35">
        <f t="shared" ref="H13" si="8">ROUND(D13*G13,2)</f>
        <v>0</v>
      </c>
      <c r="I13" s="36"/>
      <c r="J13" s="35">
        <f t="shared" ref="J13" si="9">ROUND(H13*(1+I13),2)</f>
        <v>0</v>
      </c>
      <c r="K13" s="35"/>
      <c r="L13" s="22">
        <f t="shared" ref="L13" si="10">IF(LEN(H13)-IFERROR(SEARCH(",",H13,1),LEN(H13))&gt;2,1,0)</f>
        <v>0</v>
      </c>
      <c r="M13" s="7">
        <f t="shared" ref="M13" si="11">IF(ISBLANK(E13),1,0)</f>
        <v>1</v>
      </c>
      <c r="N13" s="7">
        <f t="shared" ref="N13" si="12">IF(ISBLANK(F13),1,0)</f>
        <v>1</v>
      </c>
      <c r="O13" s="7">
        <f t="shared" ref="O13" si="13">IF(ISBLANK(G13),1,0)</f>
        <v>1</v>
      </c>
      <c r="P13" s="7">
        <f t="shared" ref="P13" si="14">IF(ISBLANK(I13),1,0)</f>
        <v>1</v>
      </c>
      <c r="R13" s="7">
        <f t="shared" ref="R13" si="15">IF(ISNUMBER(H13),0,1)</f>
        <v>0</v>
      </c>
      <c r="S13" s="7">
        <f t="shared" ref="S13" si="16">IF(I13=0.08,0,IF(I13=0.23,0,IF(I13=0.05,0,IF(I13=0,0,1))))</f>
        <v>0</v>
      </c>
      <c r="T13" s="22">
        <f t="shared" ref="T13" si="17">IF(ISERROR(IF(LEN(G13)-FIND(",",G13)&gt;4,1,0)),0,IF(LEN(G13)-FIND(",",G13)&gt;4,1,0))</f>
        <v>0</v>
      </c>
    </row>
    <row r="14" spans="1:20" ht="46.5" customHeight="1" x14ac:dyDescent="0.25">
      <c r="A14" s="31">
        <v>3</v>
      </c>
      <c r="B14" s="21" t="s">
        <v>23</v>
      </c>
      <c r="C14" s="21" t="s">
        <v>19</v>
      </c>
      <c r="D14" s="21">
        <v>112560</v>
      </c>
      <c r="E14" s="32"/>
      <c r="F14" s="33"/>
      <c r="G14" s="34"/>
      <c r="H14" s="35">
        <f t="shared" ref="H14:H15" si="18">ROUND(D14*G14,2)</f>
        <v>0</v>
      </c>
      <c r="I14" s="36"/>
      <c r="J14" s="35">
        <f t="shared" ref="J14:J15" si="19">ROUND(H14*(1+I14),2)</f>
        <v>0</v>
      </c>
      <c r="K14" s="35"/>
      <c r="L14" s="22">
        <f t="shared" ref="L14:L15" si="20">IF(LEN(H14)-IFERROR(SEARCH(",",H14,1),LEN(H14))&gt;2,1,0)</f>
        <v>0</v>
      </c>
      <c r="M14" s="7">
        <f t="shared" ref="M14:M15" si="21">IF(ISBLANK(E14),1,0)</f>
        <v>1</v>
      </c>
      <c r="N14" s="7">
        <f t="shared" ref="N14:N15" si="22">IF(ISBLANK(F14),1,0)</f>
        <v>1</v>
      </c>
      <c r="O14" s="7">
        <f t="shared" ref="O14:O15" si="23">IF(ISBLANK(G14),1,0)</f>
        <v>1</v>
      </c>
      <c r="P14" s="7">
        <f t="shared" ref="P14:P15" si="24">IF(ISBLANK(I14),1,0)</f>
        <v>1</v>
      </c>
      <c r="R14" s="7">
        <f t="shared" ref="R14:R15" si="25">IF(ISNUMBER(H14),0,1)</f>
        <v>0</v>
      </c>
      <c r="S14" s="7">
        <f t="shared" ref="S14:S15" si="26">IF(I14=0.08,0,IF(I14=0.23,0,IF(I14=0.05,0,IF(I14=0,0,1))))</f>
        <v>0</v>
      </c>
      <c r="T14" s="22">
        <f t="shared" ref="T14:T15" si="27">IF(ISERROR(IF(LEN(G14)-FIND(",",G14)&gt;4,1,0)),0,IF(LEN(G14)-FIND(",",G14)&gt;4,1,0))</f>
        <v>0</v>
      </c>
    </row>
    <row r="15" spans="1:20" ht="46.5" customHeight="1" x14ac:dyDescent="0.25">
      <c r="A15" s="31">
        <v>4</v>
      </c>
      <c r="B15" s="21" t="s">
        <v>24</v>
      </c>
      <c r="C15" s="21" t="s">
        <v>21</v>
      </c>
      <c r="D15" s="21">
        <v>708</v>
      </c>
      <c r="E15" s="32"/>
      <c r="F15" s="33"/>
      <c r="G15" s="34"/>
      <c r="H15" s="35">
        <f t="shared" si="18"/>
        <v>0</v>
      </c>
      <c r="I15" s="36"/>
      <c r="J15" s="35">
        <f t="shared" si="19"/>
        <v>0</v>
      </c>
      <c r="K15" s="35"/>
      <c r="L15" s="22">
        <f t="shared" si="20"/>
        <v>0</v>
      </c>
      <c r="M15" s="7">
        <f t="shared" si="21"/>
        <v>1</v>
      </c>
      <c r="N15" s="7">
        <f t="shared" si="22"/>
        <v>1</v>
      </c>
      <c r="O15" s="7">
        <f t="shared" si="23"/>
        <v>1</v>
      </c>
      <c r="P15" s="7">
        <f t="shared" si="24"/>
        <v>1</v>
      </c>
      <c r="R15" s="7">
        <f t="shared" si="25"/>
        <v>0</v>
      </c>
      <c r="S15" s="7">
        <f t="shared" si="26"/>
        <v>0</v>
      </c>
      <c r="T15" s="22">
        <f t="shared" si="27"/>
        <v>0</v>
      </c>
    </row>
    <row r="16" spans="1:20" ht="31.5" x14ac:dyDescent="0.25">
      <c r="A16" s="31">
        <v>5</v>
      </c>
      <c r="B16" s="21" t="s">
        <v>28</v>
      </c>
      <c r="C16" s="21" t="s">
        <v>21</v>
      </c>
      <c r="D16" s="21">
        <v>400</v>
      </c>
      <c r="E16" s="32"/>
      <c r="F16" s="33"/>
      <c r="G16" s="34"/>
      <c r="H16" s="35">
        <f t="shared" ref="H16" si="28">ROUND(D16*G16,2)</f>
        <v>0</v>
      </c>
      <c r="I16" s="36"/>
      <c r="J16" s="35">
        <f t="shared" ref="J16" si="29">ROUND(H16*(1+I16),2)</f>
        <v>0</v>
      </c>
      <c r="K16" s="35"/>
      <c r="L16" s="22">
        <f t="shared" ref="L16" si="30">IF(LEN(H16)-IFERROR(SEARCH(",",H16,1),LEN(H16))&gt;2,1,0)</f>
        <v>0</v>
      </c>
      <c r="M16" s="7">
        <f t="shared" ref="M16" si="31">IF(ISBLANK(E16),1,0)</f>
        <v>1</v>
      </c>
      <c r="N16" s="7">
        <f t="shared" ref="N16" si="32">IF(ISBLANK(F16),1,0)</f>
        <v>1</v>
      </c>
      <c r="O16" s="7">
        <f t="shared" ref="O16" si="33">IF(ISBLANK(G16),1,0)</f>
        <v>1</v>
      </c>
      <c r="P16" s="7">
        <f t="shared" ref="P16" si="34">IF(ISBLANK(I16),1,0)</f>
        <v>1</v>
      </c>
      <c r="R16" s="7">
        <f t="shared" ref="R16" si="35">IF(ISNUMBER(H16),0,1)</f>
        <v>0</v>
      </c>
      <c r="S16" s="7">
        <f t="shared" ref="S16" si="36">IF(I16=0.08,0,IF(I16=0.23,0,IF(I16=0.05,0,IF(I16=0,0,1))))</f>
        <v>0</v>
      </c>
      <c r="T16" s="22">
        <f t="shared" ref="T16" si="37">IF(ISERROR(IF(LEN(G16)-FIND(",",G16)&gt;4,1,0)),0,IF(LEN(G16)-FIND(",",G16)&gt;4,1,0))</f>
        <v>0</v>
      </c>
    </row>
    <row r="17" spans="1:11" ht="29.25" customHeight="1" x14ac:dyDescent="0.25">
      <c r="A17" s="62"/>
      <c r="B17" s="62"/>
      <c r="C17" s="62"/>
      <c r="D17" s="62"/>
      <c r="E17" s="62"/>
      <c r="F17" s="37" t="s">
        <v>3</v>
      </c>
      <c r="G17" s="37" t="s">
        <v>4</v>
      </c>
      <c r="H17" s="38">
        <f ca="1">SUM(OFFSET($H$12,0,0,ROW()-12,1))</f>
        <v>0</v>
      </c>
      <c r="I17" s="39" t="s">
        <v>4</v>
      </c>
      <c r="J17" s="38">
        <f ca="1">SUM(OFFSET($J$12,0,0,ROW()-12,1))</f>
        <v>0</v>
      </c>
      <c r="K17" s="39" t="s">
        <v>4</v>
      </c>
    </row>
    <row r="18" spans="1:11" x14ac:dyDescent="0.25">
      <c r="A18" s="43" t="s">
        <v>17</v>
      </c>
      <c r="B18" s="42"/>
      <c r="E18" s="40"/>
      <c r="F18" s="41"/>
      <c r="G18" s="40"/>
      <c r="H18" s="40"/>
      <c r="I18" s="40"/>
      <c r="J18" s="40"/>
      <c r="K18" s="40"/>
    </row>
    <row r="20" spans="1:11" x14ac:dyDescent="0.25">
      <c r="A20" s="4" t="s">
        <v>5</v>
      </c>
    </row>
    <row r="21" spans="1:11" x14ac:dyDescent="0.25">
      <c r="A21" s="63" t="s">
        <v>15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</row>
    <row r="23" spans="1:11" ht="73.5" customHeight="1" x14ac:dyDescent="0.25">
      <c r="A23" s="44" t="s">
        <v>25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</row>
  </sheetData>
  <protectedRanges>
    <protectedRange sqref="K12:K16" name="Rozstęp4_1_2"/>
    <protectedRange sqref="I12:I16" name="Rozstęp3_1_2"/>
    <protectedRange sqref="E12:G16" name="Rozstęp2_1_2"/>
  </protectedRanges>
  <mergeCells count="12">
    <mergeCell ref="A23:K23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7:E17"/>
    <mergeCell ref="A21:K21"/>
  </mergeCells>
  <conditionalFormatting sqref="E7 L7:M7">
    <cfRule type="expression" dxfId="1" priority="1">
      <formula>$E$7="Przekroczona ilość liczb po przecinku w przynajmniej jednej cenie"</formula>
    </cfRule>
  </conditionalFormatting>
  <conditionalFormatting sqref="E5 L5:M6">
    <cfRule type="expression" dxfId="0" priority="2">
      <formula>$E$5="Nie składamy oferty w zakresie przedmiotowego zadania"</formula>
    </cfRule>
  </conditionalFormatting>
  <pageMargins left="0.70866141732283461" right="0.70866141732283461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Nazwy</vt:lpstr>
      <vt:lpstr>  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Sekular</dc:creator>
  <cp:lastModifiedBy>Marta Wodzińska-Oniszko</cp:lastModifiedBy>
  <cp:lastPrinted>2025-12-16T07:22:19Z</cp:lastPrinted>
  <dcterms:created xsi:type="dcterms:W3CDTF">2019-02-21T11:47:12Z</dcterms:created>
  <dcterms:modified xsi:type="dcterms:W3CDTF">2026-01-26T14:09:00Z</dcterms:modified>
</cp:coreProperties>
</file>